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9032" windowHeight="11028" activeTab="0"/>
  </bookViews>
  <sheets>
    <sheet name="Доходи ЗФ" sheetId="1" r:id="rId1"/>
    <sheet name="Видатки ЗФ" sheetId="2" r:id="rId2"/>
  </sheets>
  <definedNames/>
  <calcPr fullCalcOnLoad="1"/>
</workbook>
</file>

<file path=xl/sharedStrings.xml><?xml version="1.0" encoding="utf-8"?>
<sst xmlns="http://schemas.openxmlformats.org/spreadsheetml/2006/main" count="119" uniqueCount="111">
  <si>
    <t>Загальний фонд</t>
  </si>
  <si>
    <t>Код</t>
  </si>
  <si>
    <t>Показник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</si>
  <si>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</si>
  <si>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</si>
  <si>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</si>
  <si>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</si>
  <si>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0180</t>
  </si>
  <si>
    <t>Інша діяльність у сфері державного управління</t>
  </si>
  <si>
    <t>1000</t>
  </si>
  <si>
    <t>Освіта</t>
  </si>
  <si>
    <t>1100</t>
  </si>
  <si>
    <t>Надання спеціальної освіти мистецькими школами</t>
  </si>
  <si>
    <t>Методичне забезпечення діяльності закладів освіти</t>
  </si>
  <si>
    <t>Забезпечення діяльності інших закладів у сфері освіти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</si>
  <si>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</si>
  <si>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</si>
  <si>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</si>
  <si>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</si>
  <si>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3192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</si>
  <si>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</si>
  <si>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</si>
  <si>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</si>
  <si>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</si>
  <si>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</si>
  <si>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</si>
  <si>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</si>
  <si>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</si>
  <si>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</si>
  <si>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</si>
  <si>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</si>
  <si>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</si>
  <si>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5000</t>
  </si>
  <si>
    <t>Фiзична культура i спорт</t>
  </si>
  <si>
    <t>5032</t>
  </si>
  <si>
    <t>Фінансова підтримка дитячо-юнацьких спортивних шкіл фізкультурно-спортивних товариств</t>
  </si>
  <si>
    <t>5053</t>
  </si>
  <si>
    <t>7110</t>
  </si>
  <si>
    <t>Реалізація програм в галузі сільського господарства</t>
  </si>
  <si>
    <t>8320</t>
  </si>
  <si>
    <t>Збереження природно-заповідного фонду</t>
  </si>
  <si>
    <t>9000</t>
  </si>
  <si>
    <t>Міжбюджетні трансферти</t>
  </si>
  <si>
    <t>9770</t>
  </si>
  <si>
    <t>Інші субвенції з місцевого бюджету</t>
  </si>
  <si>
    <t>Всього видатків загального фонду</t>
  </si>
  <si>
    <t>Податок на прибуток підприємств та фінансових установ комунальної власності </t>
  </si>
  <si>
    <t>Інші надходження  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</si>
  <si>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</si>
  <si>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</si>
  <si>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3200</t>
  </si>
  <si>
    <t>Забезпечення обробки інформації з нарахування та виплати допомог і компенсацій</t>
  </si>
  <si>
    <t>7100</t>
  </si>
  <si>
    <t>Сільське, лісове, рибне господарство та мисливство</t>
  </si>
  <si>
    <t>8300</t>
  </si>
  <si>
    <t>Охорона навколишнього природного середовища</t>
  </si>
  <si>
    <t>Уточнений  план на 2021  рік (тис.грн.)</t>
  </si>
  <si>
    <t>1080</t>
  </si>
  <si>
    <t>Підготовка кадрів закладами фахової передвищої освіти</t>
  </si>
  <si>
    <t>1130</t>
  </si>
  <si>
    <t>1141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</si>
  <si>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</si>
  <si>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Фінансова підтримка на утримання місцевих осередків (рад) всеукраїнських об`єднань фізкультурно-спортивної спрямованості</t>
  </si>
  <si>
    <t>Податок на прибуток підприємств  </t>
  </si>
  <si>
    <t>ККД</t>
  </si>
  <si>
    <t>Доходи</t>
  </si>
  <si>
    <t>11000000</t>
  </si>
  <si>
    <t>Податки на доходи, податки на прибуток, податки на збільшення ринкової вартості  </t>
  </si>
  <si>
    <t>11020000</t>
  </si>
  <si>
    <t>11020200</t>
  </si>
  <si>
    <t>22000000</t>
  </si>
  <si>
    <t>Адміністративні збори та платежі, доходи від некомерційної господарської діяльності </t>
  </si>
  <si>
    <t>22010000</t>
  </si>
  <si>
    <t>Плата за надання адміністративних послуг</t>
  </si>
  <si>
    <t>22010300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</si>
  <si>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</si>
  <si>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22012600</t>
  </si>
  <si>
    <t>Адміністративний збір за державну реєстрацію речових прав на нерухоме майно та їх обтяжень 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</si>
  <si>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</si>
  <si>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</si>
  <si>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22080400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</si>
  <si>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</si>
  <si>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22130000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</si>
  <si>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</si>
  <si>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24000000</t>
  </si>
  <si>
    <t>Інші неподаткові надходження  </t>
  </si>
  <si>
    <t>24060000</t>
  </si>
  <si>
    <t>24060300</t>
  </si>
  <si>
    <t>24062200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</si>
  <si>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</si>
  <si>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41000000</t>
  </si>
  <si>
    <t>Від органів державного управління  </t>
  </si>
  <si>
    <t>41050000</t>
  </si>
  <si>
    <t>Субвенції з місцевих бюджетів іншим місцевим бюджетам</t>
  </si>
  <si>
    <t>41053900</t>
  </si>
  <si>
    <t xml:space="preserve"> </t>
  </si>
  <si>
    <t xml:space="preserve">Усього ( без урахування трансфертів) </t>
  </si>
  <si>
    <t xml:space="preserve">Усього </t>
  </si>
  <si>
    <t xml:space="preserve"> Загальний фонд </t>
  </si>
  <si>
    <t>Уточнений план на 2021  рік (тис.грн.)</t>
  </si>
  <si>
    <t>8200</t>
  </si>
  <si>
    <t>Громадський порядок та безпека</t>
  </si>
  <si>
    <t>8240</t>
  </si>
  <si>
    <t>Заходи та роботи з територіальної оборони</t>
  </si>
  <si>
    <t>Виконання  Ніжинського районного бюджету за 11 місяців 2021 рік</t>
  </si>
  <si>
    <t>Виконано за 11 місяців 2021 року (тис.грн.)</t>
  </si>
  <si>
    <t>Виконання Ніжинського районного бюджету за 11 місяців 2021 року</t>
  </si>
  <si>
    <t>Уточнений  план за 11 місяців 2021 року (тис.грн.)</t>
  </si>
  <si>
    <t>Виконання до уточненого  плану за 11 місяців 2021 року (%)</t>
  </si>
  <si>
    <t>3032</t>
  </si>
  <si>
    <t>Надання пільг окремим категоріям громадян з оплати послуг зв`язку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</si>
</sst>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0.000"/>
    <numFmt numFmtId="181" formatCode="0.0"/>
    <numFmt numFmtId="182" formatCode="0.000"/>
    <numFmt numFmtId="183" formatCode="#0.0"/>
    <numFmt numFmtId="184" formatCode="#,##0.0"/>
    <numFmt numFmtId="185" formatCode="#0.0000"/>
    <numFmt numFmtId="186" formatCode="#0.00"/>
    <numFmt numFmtId="187" formatCode="#,##0.000"/>
    <numFmt numFmtId="188" formatCode="#,##0.0000"/>
    <numFmt numFmtId="189" formatCode="#0"/>
  </numFmts>
  <fonts count="3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8"/>
      <name val="Times New Roman"/>
      <family val="1"/>
    </font>
    <font>
      <sz val="18"/>
      <name val="Arial Cyr"/>
      <family val="0"/>
    </font>
    <font>
      <sz val="14"/>
      <name val="Times New Roman Cyr"/>
      <family val="1"/>
    </font>
    <font>
      <sz val="14"/>
      <color indexed="20"/>
      <name val="Times New Roman Cyr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Arial"/>
      <family val="0"/>
    </font>
    <font>
      <sz val="10"/>
      <name val="Helv"/>
      <family val="0"/>
    </font>
    <font>
      <b/>
      <sz val="18"/>
      <color indexed="56"/>
      <name val="Cambria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4"/>
      <color theme="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3" fillId="0" borderId="0">
      <alignment/>
      <protection/>
    </xf>
    <xf numFmtId="0" fontId="4" fillId="1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5" fillId="21" borderId="1" applyNumberFormat="0" applyAlignment="0" applyProtection="0"/>
    <xf numFmtId="0" fontId="6" fillId="22" borderId="2" applyNumberFormat="0" applyAlignment="0" applyProtection="0"/>
    <xf numFmtId="0" fontId="7" fillId="22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19" fillId="0" borderId="6" applyNumberFormat="0" applyFill="0" applyAlignment="0" applyProtection="0"/>
    <xf numFmtId="0" fontId="12" fillId="0" borderId="7" applyNumberFormat="0" applyFill="0" applyAlignment="0" applyProtection="0"/>
    <xf numFmtId="0" fontId="13" fillId="23" borderId="8" applyNumberFormat="0" applyAlignment="0" applyProtection="0"/>
    <xf numFmtId="0" fontId="13" fillId="23" borderId="8" applyNumberFormat="0" applyAlignment="0" applyProtection="0"/>
    <xf numFmtId="0" fontId="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1" borderId="0" applyNumberFormat="0" applyBorder="0" applyAlignment="0" applyProtection="0"/>
    <xf numFmtId="0" fontId="7" fillId="24" borderId="1" applyNumberFormat="0" applyAlignment="0" applyProtection="0"/>
    <xf numFmtId="0" fontId="37" fillId="0" borderId="0">
      <alignment/>
      <protection/>
    </xf>
    <xf numFmtId="0" fontId="33" fillId="0" borderId="0">
      <alignment/>
      <protection/>
    </xf>
    <xf numFmtId="0" fontId="16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5" borderId="10" applyNumberFormat="0" applyFont="0" applyAlignment="0" applyProtection="0"/>
    <xf numFmtId="0" fontId="3" fillId="25" borderId="10" applyNumberFormat="0" applyFont="0" applyAlignment="0" applyProtection="0"/>
    <xf numFmtId="0" fontId="33" fillId="25" borderId="10" applyNumberFormat="0" applyFont="0" applyAlignment="0" applyProtection="0"/>
    <xf numFmtId="9" fontId="0" fillId="0" borderId="0" applyFont="0" applyFill="0" applyBorder="0" applyAlignment="0" applyProtection="0"/>
    <xf numFmtId="0" fontId="6" fillId="24" borderId="2" applyNumberFormat="0" applyAlignment="0" applyProtection="0"/>
    <xf numFmtId="0" fontId="19" fillId="0" borderId="6" applyNumberFormat="0" applyFill="0" applyAlignment="0" applyProtection="0"/>
    <xf numFmtId="0" fontId="15" fillId="21" borderId="0" applyNumberFormat="0" applyBorder="0" applyAlignment="0" applyProtection="0"/>
    <xf numFmtId="0" fontId="34" fillId="0" borderId="0">
      <alignment/>
      <protection/>
    </xf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4" fillId="0" borderId="12" xfId="0" applyFont="1" applyFill="1" applyBorder="1" applyAlignment="1">
      <alignment horizontal="center" vertical="center" wrapText="1"/>
    </xf>
    <xf numFmtId="0" fontId="25" fillId="26" borderId="0" xfId="0" applyFont="1" applyFill="1" applyAlignment="1">
      <alignment vertical="center"/>
    </xf>
    <xf numFmtId="0" fontId="26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12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 horizontal="right" vertical="top" wrapText="1"/>
    </xf>
    <xf numFmtId="181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32" fillId="0" borderId="12" xfId="86" applyFont="1" applyBorder="1" applyAlignment="1" quotePrefix="1">
      <alignment vertical="center" wrapText="1"/>
      <protection/>
    </xf>
    <xf numFmtId="0" fontId="32" fillId="0" borderId="12" xfId="86" applyFont="1" applyBorder="1" applyAlignment="1">
      <alignment vertical="center" wrapText="1"/>
      <protection/>
    </xf>
    <xf numFmtId="0" fontId="25" fillId="0" borderId="12" xfId="0" applyFont="1" applyBorder="1" applyAlignment="1">
      <alignment horizontal="center" vertical="center"/>
    </xf>
    <xf numFmtId="187" fontId="25" fillId="0" borderId="12" xfId="0" applyNumberFormat="1" applyFont="1" applyBorder="1" applyAlignment="1">
      <alignment horizontal="center" vertical="center" wrapText="1"/>
    </xf>
    <xf numFmtId="0" fontId="26" fillId="0" borderId="12" xfId="0" applyFont="1" applyBorder="1" applyAlignment="1">
      <alignment vertical="center"/>
    </xf>
    <xf numFmtId="187" fontId="26" fillId="0" borderId="12" xfId="0" applyNumberFormat="1" applyFont="1" applyBorder="1" applyAlignment="1">
      <alignment vertical="center" wrapText="1"/>
    </xf>
    <xf numFmtId="0" fontId="26" fillId="26" borderId="12" xfId="0" applyFont="1" applyFill="1" applyBorder="1" applyAlignment="1">
      <alignment vertical="center"/>
    </xf>
    <xf numFmtId="187" fontId="26" fillId="26" borderId="12" xfId="0" applyNumberFormat="1" applyFont="1" applyFill="1" applyBorder="1" applyAlignment="1">
      <alignment vertical="center" wrapText="1"/>
    </xf>
    <xf numFmtId="183" fontId="23" fillId="0" borderId="12" xfId="0" applyNumberFormat="1" applyFont="1" applyFill="1" applyBorder="1" applyAlignment="1">
      <alignment horizontal="center" vertical="center"/>
    </xf>
    <xf numFmtId="183" fontId="23" fillId="22" borderId="12" xfId="0" applyNumberFormat="1" applyFont="1" applyFill="1" applyBorder="1" applyAlignment="1">
      <alignment horizontal="center" vertical="center"/>
    </xf>
    <xf numFmtId="181" fontId="23" fillId="0" borderId="12" xfId="0" applyNumberFormat="1" applyFont="1" applyFill="1" applyBorder="1" applyAlignment="1">
      <alignment horizontal="center" vertical="center"/>
    </xf>
    <xf numFmtId="184" fontId="25" fillId="26" borderId="12" xfId="0" applyNumberFormat="1" applyFont="1" applyFill="1" applyBorder="1" applyAlignment="1">
      <alignment vertical="center"/>
    </xf>
    <xf numFmtId="0" fontId="25" fillId="22" borderId="0" xfId="0" applyFont="1" applyFill="1" applyAlignment="1">
      <alignment vertical="center"/>
    </xf>
    <xf numFmtId="4" fontId="26" fillId="26" borderId="12" xfId="0" applyNumberFormat="1" applyFont="1" applyFill="1" applyBorder="1" applyAlignment="1">
      <alignment vertical="center"/>
    </xf>
    <xf numFmtId="4" fontId="26" fillId="0" borderId="12" xfId="0" applyNumberFormat="1" applyFont="1" applyBorder="1" applyAlignment="1">
      <alignment vertical="center"/>
    </xf>
    <xf numFmtId="0" fontId="32" fillId="0" borderId="12" xfId="86" applyFont="1" applyBorder="1" applyAlignment="1" quotePrefix="1">
      <alignment vertical="center" wrapText="1"/>
      <protection/>
    </xf>
    <xf numFmtId="0" fontId="32" fillId="0" borderId="12" xfId="86" applyFont="1" applyBorder="1" applyAlignment="1">
      <alignment vertical="center" wrapText="1"/>
      <protection/>
    </xf>
    <xf numFmtId="0" fontId="31" fillId="6" borderId="12" xfId="86" applyFont="1" applyFill="1" applyBorder="1" applyAlignment="1" quotePrefix="1">
      <alignment vertical="center" wrapText="1"/>
      <protection/>
    </xf>
    <xf numFmtId="0" fontId="31" fillId="6" borderId="12" xfId="86" applyFont="1" applyFill="1" applyBorder="1" applyAlignment="1">
      <alignment vertical="center" wrapText="1"/>
      <protection/>
    </xf>
    <xf numFmtId="183" fontId="22" fillId="6" borderId="12" xfId="0" applyNumberFormat="1" applyFont="1" applyFill="1" applyBorder="1" applyAlignment="1">
      <alignment horizontal="center" vertical="center"/>
    </xf>
    <xf numFmtId="0" fontId="31" fillId="6" borderId="12" xfId="86" applyFont="1" applyFill="1" applyBorder="1" applyAlignment="1" quotePrefix="1">
      <alignment vertical="center" wrapText="1"/>
      <protection/>
    </xf>
    <xf numFmtId="0" fontId="31" fillId="6" borderId="12" xfId="86" applyFont="1" applyFill="1" applyBorder="1" applyAlignment="1">
      <alignment vertical="center" wrapText="1"/>
      <protection/>
    </xf>
    <xf numFmtId="0" fontId="22" fillId="6" borderId="12" xfId="0" applyFont="1" applyFill="1" applyBorder="1" applyAlignment="1" quotePrefix="1">
      <alignment vertical="center" wrapText="1"/>
    </xf>
    <xf numFmtId="0" fontId="22" fillId="6" borderId="12" xfId="0" applyFont="1" applyFill="1" applyBorder="1" applyAlignment="1">
      <alignment vertical="center" wrapText="1"/>
    </xf>
    <xf numFmtId="181" fontId="22" fillId="6" borderId="12" xfId="0" applyNumberFormat="1" applyFont="1" applyFill="1" applyBorder="1" applyAlignment="1">
      <alignment horizontal="center" vertical="center"/>
    </xf>
    <xf numFmtId="0" fontId="22" fillId="6" borderId="12" xfId="0" applyFont="1" applyFill="1" applyBorder="1" applyAlignment="1">
      <alignment horizontal="right" vertical="center" wrapText="1"/>
    </xf>
    <xf numFmtId="0" fontId="22" fillId="6" borderId="12" xfId="0" applyFont="1" applyFill="1" applyBorder="1" applyAlignment="1">
      <alignment horizontal="center" vertical="center" wrapText="1"/>
    </xf>
    <xf numFmtId="183" fontId="31" fillId="6" borderId="12" xfId="86" applyNumberFormat="1" applyFont="1" applyFill="1" applyBorder="1" applyAlignment="1">
      <alignment horizontal="center" vertical="center" wrapText="1"/>
      <protection/>
    </xf>
    <xf numFmtId="183" fontId="23" fillId="0" borderId="12" xfId="87" applyNumberFormat="1" applyFont="1" applyBorder="1" applyAlignment="1">
      <alignment horizontal="center" vertical="center"/>
      <protection/>
    </xf>
    <xf numFmtId="183" fontId="22" fillId="6" borderId="12" xfId="87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38" fillId="0" borderId="12" xfId="86" applyFont="1" applyBorder="1" applyAlignment="1">
      <alignment vertical="center" wrapText="1"/>
      <protection/>
    </xf>
    <xf numFmtId="0" fontId="38" fillId="0" borderId="12" xfId="86" applyFont="1" applyBorder="1" applyAlignment="1">
      <alignment horizontal="left" vertical="center"/>
      <protection/>
    </xf>
    <xf numFmtId="184" fontId="38" fillId="0" borderId="12" xfId="86" applyNumberFormat="1" applyFont="1" applyBorder="1" applyAlignment="1">
      <alignment horizontal="center" vertical="center"/>
      <protection/>
    </xf>
  </cellXfs>
  <cellStyles count="9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— акцент1" xfId="27"/>
    <cellStyle name="40% — акцент2" xfId="28"/>
    <cellStyle name="40% — акцент3" xfId="29"/>
    <cellStyle name="40% — акцент4" xfId="30"/>
    <cellStyle name="40% — акцент5" xfId="31"/>
    <cellStyle name="40% —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— акцент1" xfId="39"/>
    <cellStyle name="60% — акцент2" xfId="40"/>
    <cellStyle name="60% — акцент3" xfId="41"/>
    <cellStyle name="60% — акцент4" xfId="42"/>
    <cellStyle name="60% — акцент5" xfId="43"/>
    <cellStyle name="60% —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2" xfId="76"/>
    <cellStyle name="Звичайний 3" xfId="77"/>
    <cellStyle name="Зв'язана клітинка" xfId="78"/>
    <cellStyle name="Итог" xfId="79"/>
    <cellStyle name="Контрольна клітинка" xfId="80"/>
    <cellStyle name="Контрольная ячейка" xfId="81"/>
    <cellStyle name="Назва" xfId="82"/>
    <cellStyle name="Название" xfId="83"/>
    <cellStyle name="Нейтральный" xfId="84"/>
    <cellStyle name="Обчислення" xfId="85"/>
    <cellStyle name="Обычный 2" xfId="86"/>
    <cellStyle name="Обычный 2 2" xfId="87"/>
    <cellStyle name="Followed Hyperlink" xfId="88"/>
    <cellStyle name="Підсумок" xfId="89"/>
    <cellStyle name="Плохой" xfId="90"/>
    <cellStyle name="Поганий" xfId="91"/>
    <cellStyle name="Пояснение" xfId="92"/>
    <cellStyle name="Примечание" xfId="93"/>
    <cellStyle name="Примечание 2" xfId="94"/>
    <cellStyle name="Примітка" xfId="95"/>
    <cellStyle name="Percent" xfId="96"/>
    <cellStyle name="Результат" xfId="97"/>
    <cellStyle name="Связанная ячейка" xfId="98"/>
    <cellStyle name="Середній" xfId="99"/>
    <cellStyle name="Стиль 1" xfId="100"/>
    <cellStyle name="Текст попередження" xfId="101"/>
    <cellStyle name="Текст пояснення" xfId="102"/>
    <cellStyle name="Текст предупреждения" xfId="103"/>
    <cellStyle name="Comma" xfId="104"/>
    <cellStyle name="Comma [0]" xfId="105"/>
    <cellStyle name="Хороший" xfId="106"/>
  </cellStyles>
  <dxfs count="21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rgb="FFCC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abSelected="1" zoomScalePageLayoutView="0" workbookViewId="0" topLeftCell="A1">
      <selection activeCell="E6" sqref="E6"/>
    </sheetView>
  </sheetViews>
  <sheetFormatPr defaultColWidth="9.125" defaultRowHeight="12.75"/>
  <cols>
    <col min="1" max="1" width="15.875" style="14" customWidth="1"/>
    <col min="2" max="2" width="65.50390625" style="12" customWidth="1"/>
    <col min="3" max="3" width="16.875" style="12" customWidth="1"/>
    <col min="4" max="4" width="18.875" style="13" customWidth="1"/>
    <col min="5" max="5" width="15.375" style="12" customWidth="1"/>
    <col min="6" max="6" width="13.00390625" style="8" bestFit="1" customWidth="1"/>
    <col min="7" max="16384" width="9.125" style="8" customWidth="1"/>
  </cols>
  <sheetData>
    <row r="1" spans="1:6" s="11" customFormat="1" ht="30" customHeight="1">
      <c r="A1" s="4" t="s">
        <v>104</v>
      </c>
      <c r="B1" s="4"/>
      <c r="C1" s="4"/>
      <c r="D1" s="4"/>
      <c r="E1" s="4"/>
      <c r="F1" s="4"/>
    </row>
    <row r="2" spans="1:6" s="11" customFormat="1" ht="30" customHeight="1">
      <c r="A2" s="3" t="s">
        <v>98</v>
      </c>
      <c r="B2" s="3"/>
      <c r="C2" s="3"/>
      <c r="D2" s="3"/>
      <c r="E2" s="3"/>
      <c r="F2" s="3"/>
    </row>
    <row r="3" spans="1:6" ht="108.75">
      <c r="A3" s="19" t="s">
        <v>64</v>
      </c>
      <c r="B3" s="20" t="s">
        <v>65</v>
      </c>
      <c r="C3" s="6" t="s">
        <v>99</v>
      </c>
      <c r="D3" s="6" t="s">
        <v>107</v>
      </c>
      <c r="E3" s="6" t="s">
        <v>105</v>
      </c>
      <c r="F3" s="6" t="s">
        <v>108</v>
      </c>
    </row>
    <row r="4" spans="1:6" ht="34.5">
      <c r="A4" s="23" t="s">
        <v>66</v>
      </c>
      <c r="B4" s="24" t="s">
        <v>67</v>
      </c>
      <c r="C4" s="30">
        <v>32.5</v>
      </c>
      <c r="D4" s="30">
        <v>32.5</v>
      </c>
      <c r="E4" s="30">
        <v>32.528</v>
      </c>
      <c r="F4" s="28">
        <v>0</v>
      </c>
    </row>
    <row r="5" spans="1:6" ht="17.25">
      <c r="A5" s="21" t="s">
        <v>68</v>
      </c>
      <c r="B5" s="22" t="s">
        <v>63</v>
      </c>
      <c r="C5" s="31">
        <v>32.5</v>
      </c>
      <c r="D5" s="31">
        <v>32.5</v>
      </c>
      <c r="E5" s="31">
        <v>32.528</v>
      </c>
      <c r="F5" s="28">
        <v>0</v>
      </c>
    </row>
    <row r="6" spans="1:6" ht="34.5">
      <c r="A6" s="21" t="s">
        <v>69</v>
      </c>
      <c r="B6" s="22" t="s">
        <v>46</v>
      </c>
      <c r="C6" s="31">
        <v>32.5</v>
      </c>
      <c r="D6" s="31">
        <v>32.5</v>
      </c>
      <c r="E6" s="31">
        <v>32.528</v>
      </c>
      <c r="F6" s="28">
        <v>0</v>
      </c>
    </row>
    <row r="7" spans="1:6" ht="34.5">
      <c r="A7" s="23" t="s">
        <v>70</v>
      </c>
      <c r="B7" s="24" t="s">
        <v>71</v>
      </c>
      <c r="C7" s="30">
        <v>958.9</v>
      </c>
      <c r="D7" s="30">
        <v>723.6</v>
      </c>
      <c r="E7" s="30">
        <v>870.587</v>
      </c>
      <c r="F7" s="28">
        <f aca="true" t="shared" si="0" ref="F7:F12">E7/D7*100</f>
        <v>120.3132946379215</v>
      </c>
    </row>
    <row r="8" spans="1:6" ht="17.25">
      <c r="A8" s="23" t="s">
        <v>72</v>
      </c>
      <c r="B8" s="24" t="s">
        <v>73</v>
      </c>
      <c r="C8" s="30">
        <v>751.3</v>
      </c>
      <c r="D8" s="30">
        <v>541</v>
      </c>
      <c r="E8" s="30">
        <v>586.554</v>
      </c>
      <c r="F8" s="28">
        <f t="shared" si="0"/>
        <v>108.42033271719038</v>
      </c>
    </row>
    <row r="9" spans="1:6" ht="51.75">
      <c r="A9" s="21" t="s">
        <v>74</v>
      </c>
      <c r="B9" s="22" t="s">
        <v>75</v>
      </c>
      <c r="C9" s="31">
        <v>21</v>
      </c>
      <c r="D9" s="31">
        <v>21</v>
      </c>
      <c r="E9" s="31">
        <v>27.63</v>
      </c>
      <c r="F9" s="28">
        <f t="shared" si="0"/>
        <v>131.57142857142856</v>
      </c>
    </row>
    <row r="10" spans="1:6" ht="34.5">
      <c r="A10" s="21" t="s">
        <v>76</v>
      </c>
      <c r="B10" s="22" t="s">
        <v>77</v>
      </c>
      <c r="C10" s="31">
        <v>730.3</v>
      </c>
      <c r="D10" s="31">
        <v>520</v>
      </c>
      <c r="E10" s="31">
        <v>558.924</v>
      </c>
      <c r="F10" s="28">
        <f t="shared" si="0"/>
        <v>107.48538461538462</v>
      </c>
    </row>
    <row r="11" spans="1:6" ht="51.75">
      <c r="A11" s="23" t="s">
        <v>78</v>
      </c>
      <c r="B11" s="24" t="s">
        <v>79</v>
      </c>
      <c r="C11" s="30">
        <v>207.6</v>
      </c>
      <c r="D11" s="30">
        <v>182.6</v>
      </c>
      <c r="E11" s="30">
        <v>284.033</v>
      </c>
      <c r="F11" s="28">
        <f t="shared" si="0"/>
        <v>155.54928806133628</v>
      </c>
    </row>
    <row r="12" spans="1:6" ht="51.75">
      <c r="A12" s="21" t="s">
        <v>80</v>
      </c>
      <c r="B12" s="22" t="s">
        <v>81</v>
      </c>
      <c r="C12" s="31">
        <v>207.6</v>
      </c>
      <c r="D12" s="31">
        <v>182.6</v>
      </c>
      <c r="E12" s="31">
        <v>284.033</v>
      </c>
      <c r="F12" s="28">
        <f t="shared" si="0"/>
        <v>155.54928806133628</v>
      </c>
    </row>
    <row r="13" spans="1:6" ht="104.25">
      <c r="A13" s="23" t="s">
        <v>82</v>
      </c>
      <c r="B13" s="24" t="s">
        <v>83</v>
      </c>
      <c r="C13" s="30">
        <v>0</v>
      </c>
      <c r="D13" s="30">
        <v>0</v>
      </c>
      <c r="E13" s="30">
        <v>1.57</v>
      </c>
      <c r="F13" s="28">
        <v>0</v>
      </c>
    </row>
    <row r="14" spans="1:6" ht="104.25">
      <c r="A14" s="21" t="s">
        <v>82</v>
      </c>
      <c r="B14" s="22" t="s">
        <v>83</v>
      </c>
      <c r="C14" s="31">
        <v>0</v>
      </c>
      <c r="D14" s="31">
        <v>0</v>
      </c>
      <c r="E14" s="31">
        <v>1.57</v>
      </c>
      <c r="F14" s="28">
        <v>0</v>
      </c>
    </row>
    <row r="15" spans="1:6" ht="17.25">
      <c r="A15" s="23" t="s">
        <v>84</v>
      </c>
      <c r="B15" s="24" t="s">
        <v>85</v>
      </c>
      <c r="C15" s="30">
        <v>200</v>
      </c>
      <c r="D15" s="30">
        <v>0</v>
      </c>
      <c r="E15" s="30">
        <v>239.491</v>
      </c>
      <c r="F15" s="28">
        <v>0</v>
      </c>
    </row>
    <row r="16" spans="1:6" ht="17.25">
      <c r="A16" s="23" t="s">
        <v>86</v>
      </c>
      <c r="B16" s="24" t="s">
        <v>47</v>
      </c>
      <c r="C16" s="30">
        <v>200</v>
      </c>
      <c r="D16" s="30">
        <v>0</v>
      </c>
      <c r="E16" s="30">
        <v>239.491</v>
      </c>
      <c r="F16" s="28">
        <v>0</v>
      </c>
    </row>
    <row r="17" spans="1:6" ht="17.25">
      <c r="A17" s="21" t="s">
        <v>87</v>
      </c>
      <c r="B17" s="22" t="s">
        <v>47</v>
      </c>
      <c r="C17" s="31">
        <v>200</v>
      </c>
      <c r="D17" s="31">
        <v>0</v>
      </c>
      <c r="E17" s="31">
        <v>233.264</v>
      </c>
      <c r="F17" s="28">
        <v>0</v>
      </c>
    </row>
    <row r="18" spans="1:6" ht="104.25">
      <c r="A18" s="21" t="s">
        <v>88</v>
      </c>
      <c r="B18" s="22" t="s">
        <v>89</v>
      </c>
      <c r="C18" s="31">
        <v>0</v>
      </c>
      <c r="D18" s="31">
        <v>0</v>
      </c>
      <c r="E18" s="31">
        <v>6.227</v>
      </c>
      <c r="F18" s="28">
        <v>0</v>
      </c>
    </row>
    <row r="19" spans="1:6" ht="17.25">
      <c r="A19" s="23" t="s">
        <v>90</v>
      </c>
      <c r="B19" s="24" t="s">
        <v>91</v>
      </c>
      <c r="C19" s="30">
        <v>2754.3</v>
      </c>
      <c r="D19" s="30">
        <v>2646.881</v>
      </c>
      <c r="E19" s="30">
        <v>2454.146</v>
      </c>
      <c r="F19" s="28">
        <f>E19/D19*100</f>
        <v>92.71841083902149</v>
      </c>
    </row>
    <row r="20" spans="1:6" ht="34.5">
      <c r="A20" s="23" t="s">
        <v>92</v>
      </c>
      <c r="B20" s="24" t="s">
        <v>93</v>
      </c>
      <c r="C20" s="30">
        <v>2754.3</v>
      </c>
      <c r="D20" s="30">
        <v>2646.881</v>
      </c>
      <c r="E20" s="30">
        <v>2454.146</v>
      </c>
      <c r="F20" s="28">
        <f>E20/D20*100</f>
        <v>92.71841083902149</v>
      </c>
    </row>
    <row r="21" spans="1:6" ht="17.25">
      <c r="A21" s="21" t="s">
        <v>94</v>
      </c>
      <c r="B21" s="22" t="s">
        <v>44</v>
      </c>
      <c r="C21" s="31">
        <v>2754.3</v>
      </c>
      <c r="D21" s="31">
        <v>2646.881</v>
      </c>
      <c r="E21" s="31">
        <v>2454.146</v>
      </c>
      <c r="F21" s="28">
        <f>E21/D21*100</f>
        <v>92.71841083902149</v>
      </c>
    </row>
    <row r="22" spans="1:6" ht="17.25">
      <c r="A22" s="23" t="s">
        <v>95</v>
      </c>
      <c r="B22" s="24" t="s">
        <v>96</v>
      </c>
      <c r="C22" s="30">
        <v>1191.4</v>
      </c>
      <c r="D22" s="30">
        <f>D15+D13+D7+D4</f>
        <v>756.1</v>
      </c>
      <c r="E22" s="30">
        <f>E15+E7+E4+E14</f>
        <v>1144.176</v>
      </c>
      <c r="F22" s="28">
        <f>E22/D22*100</f>
        <v>151.3260150773707</v>
      </c>
    </row>
    <row r="23" spans="1:6" ht="17.25">
      <c r="A23" s="23" t="s">
        <v>95</v>
      </c>
      <c r="B23" s="24" t="s">
        <v>97</v>
      </c>
      <c r="C23" s="30">
        <f>C22+C21</f>
        <v>3945.7000000000003</v>
      </c>
      <c r="D23" s="30">
        <f>D20+D16+D14+D12+D8+D5</f>
        <v>3402.9809999999998</v>
      </c>
      <c r="E23" s="30">
        <f>E22+E21</f>
        <v>3598.322</v>
      </c>
      <c r="F23" s="28">
        <f>E23/D23*100</f>
        <v>105.74029064517259</v>
      </c>
    </row>
  </sheetData>
  <sheetProtection/>
  <mergeCells count="2">
    <mergeCell ref="A1:F1"/>
    <mergeCell ref="A2:F2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9"/>
  <sheetViews>
    <sheetView zoomScalePageLayoutView="0" workbookViewId="0" topLeftCell="A1">
      <selection activeCell="C14" sqref="C14:E14"/>
    </sheetView>
  </sheetViews>
  <sheetFormatPr defaultColWidth="9.00390625" defaultRowHeight="12.75"/>
  <cols>
    <col min="1" max="1" width="8.50390625" style="9" customWidth="1"/>
    <col min="2" max="2" width="50.625" style="9" customWidth="1"/>
    <col min="3" max="3" width="13.00390625" style="16" customWidth="1"/>
    <col min="4" max="4" width="13.625" style="16" customWidth="1"/>
    <col min="5" max="5" width="12.125" style="16" customWidth="1"/>
    <col min="6" max="6" width="16.50390625" style="16" customWidth="1"/>
  </cols>
  <sheetData>
    <row r="1" spans="1:6" ht="17.25">
      <c r="A1" s="2" t="s">
        <v>106</v>
      </c>
      <c r="B1" s="2"/>
      <c r="C1" s="2"/>
      <c r="D1" s="2"/>
      <c r="E1" s="2"/>
      <c r="F1" s="2"/>
    </row>
    <row r="2" spans="1:6" ht="17.25">
      <c r="A2" s="1" t="s">
        <v>0</v>
      </c>
      <c r="B2" s="1"/>
      <c r="C2" s="1"/>
      <c r="D2" s="1"/>
      <c r="E2" s="1"/>
      <c r="F2" s="1"/>
    </row>
    <row r="4" spans="1:6" s="5" customFormat="1" ht="78">
      <c r="A4" s="10" t="s">
        <v>1</v>
      </c>
      <c r="B4" s="10" t="s">
        <v>2</v>
      </c>
      <c r="C4" s="6" t="s">
        <v>56</v>
      </c>
      <c r="D4" s="6" t="s">
        <v>107</v>
      </c>
      <c r="E4" s="6" t="s">
        <v>105</v>
      </c>
      <c r="F4" s="6" t="s">
        <v>108</v>
      </c>
    </row>
    <row r="5" spans="1:6" ht="17.25">
      <c r="A5" s="34" t="s">
        <v>3</v>
      </c>
      <c r="B5" s="35" t="s">
        <v>4</v>
      </c>
      <c r="C5" s="46">
        <f>C6+C7</f>
        <v>3603.4197600000007</v>
      </c>
      <c r="D5" s="46">
        <f>D6+D7</f>
        <v>3603.4197600000007</v>
      </c>
      <c r="E5" s="46">
        <f>E6+E7</f>
        <v>3457.5151499999997</v>
      </c>
      <c r="F5" s="36">
        <f>IF(D5=0,"",IF(E5/D5*100&gt;=200,"В/100",E5/D5*100))</f>
        <v>95.95094050325125</v>
      </c>
    </row>
    <row r="6" spans="1:6" ht="100.5" customHeight="1">
      <c r="A6" s="32" t="s">
        <v>5</v>
      </c>
      <c r="B6" s="33" t="s">
        <v>6</v>
      </c>
      <c r="C6" s="45">
        <v>2993.0015100000005</v>
      </c>
      <c r="D6" s="45">
        <v>2993.0015100000005</v>
      </c>
      <c r="E6" s="45">
        <v>2883.8571199999997</v>
      </c>
      <c r="F6" s="25">
        <f aca="true" t="shared" si="0" ref="F6:F36">IF(D6=0,"",IF(E6/D6*100&gt;=200,"В/100",E6/D6*100))</f>
        <v>96.3533466443189</v>
      </c>
    </row>
    <row r="7" spans="1:6" ht="36">
      <c r="A7" s="32" t="s">
        <v>7</v>
      </c>
      <c r="B7" s="33" t="s">
        <v>8</v>
      </c>
      <c r="C7" s="45">
        <v>610.41825</v>
      </c>
      <c r="D7" s="45">
        <v>610.41825</v>
      </c>
      <c r="E7" s="45">
        <v>573.65803</v>
      </c>
      <c r="F7" s="25">
        <f t="shared" si="0"/>
        <v>93.9778635386475</v>
      </c>
    </row>
    <row r="8" spans="1:6" ht="17.25">
      <c r="A8" s="37" t="s">
        <v>9</v>
      </c>
      <c r="B8" s="38" t="s">
        <v>10</v>
      </c>
      <c r="C8" s="46">
        <v>6.385260000000001</v>
      </c>
      <c r="D8" s="46">
        <v>6.385260000000001</v>
      </c>
      <c r="E8" s="46">
        <v>6.385260000000001</v>
      </c>
      <c r="F8" s="36">
        <f t="shared" si="0"/>
        <v>100</v>
      </c>
    </row>
    <row r="9" spans="1:6" ht="36">
      <c r="A9" s="32" t="s">
        <v>57</v>
      </c>
      <c r="B9" s="33" t="s">
        <v>12</v>
      </c>
      <c r="C9" s="45">
        <v>6.385260000000001</v>
      </c>
      <c r="D9" s="45">
        <v>6.385260000000001</v>
      </c>
      <c r="E9" s="45">
        <v>6.385260000000001</v>
      </c>
      <c r="F9" s="26">
        <f t="shared" si="0"/>
        <v>100</v>
      </c>
    </row>
    <row r="10" spans="1:6" ht="34.5">
      <c r="A10" s="37" t="s">
        <v>11</v>
      </c>
      <c r="B10" s="38" t="s">
        <v>58</v>
      </c>
      <c r="C10" s="46">
        <v>386.1580000000001</v>
      </c>
      <c r="D10" s="46">
        <v>386.1580000000001</v>
      </c>
      <c r="E10" s="46">
        <v>375.88106999999997</v>
      </c>
      <c r="F10" s="36">
        <f t="shared" si="0"/>
        <v>97.33867225332634</v>
      </c>
    </row>
    <row r="11" spans="1:6" ht="36">
      <c r="A11" s="32" t="s">
        <v>59</v>
      </c>
      <c r="B11" s="33" t="s">
        <v>13</v>
      </c>
      <c r="C11" s="45">
        <v>182.262</v>
      </c>
      <c r="D11" s="45">
        <v>182.262</v>
      </c>
      <c r="E11" s="45">
        <v>182.26167999999998</v>
      </c>
      <c r="F11" s="25">
        <f t="shared" si="0"/>
        <v>99.99982442856985</v>
      </c>
    </row>
    <row r="12" spans="1:6" ht="36">
      <c r="A12" s="32" t="s">
        <v>60</v>
      </c>
      <c r="B12" s="33" t="s">
        <v>14</v>
      </c>
      <c r="C12" s="45">
        <v>203.89600000000002</v>
      </c>
      <c r="D12" s="45">
        <v>203.89600000000002</v>
      </c>
      <c r="E12" s="45">
        <v>193.61939</v>
      </c>
      <c r="F12" s="25">
        <f t="shared" si="0"/>
        <v>94.95987660375877</v>
      </c>
    </row>
    <row r="13" spans="1:6" ht="87">
      <c r="A13" s="34" t="s">
        <v>48</v>
      </c>
      <c r="B13" s="38" t="s">
        <v>49</v>
      </c>
      <c r="C13" s="46">
        <f>C15+C16+C17+C14</f>
        <v>2438.4824000000003</v>
      </c>
      <c r="D13" s="46">
        <f>D15+D16+D17+D14</f>
        <v>2331.0664</v>
      </c>
      <c r="E13" s="46">
        <f>E15+E16+E17+E14</f>
        <v>1852.7219000000002</v>
      </c>
      <c r="F13" s="36">
        <f t="shared" si="0"/>
        <v>79.47958496591947</v>
      </c>
    </row>
    <row r="14" spans="1:6" s="47" customFormat="1" ht="36">
      <c r="A14" s="49" t="s">
        <v>109</v>
      </c>
      <c r="B14" s="48" t="s">
        <v>110</v>
      </c>
      <c r="C14" s="50">
        <v>87</v>
      </c>
      <c r="D14" s="50">
        <v>87</v>
      </c>
      <c r="E14" s="50">
        <v>0</v>
      </c>
      <c r="F14" s="25">
        <f t="shared" si="0"/>
        <v>0</v>
      </c>
    </row>
    <row r="15" spans="1:6" ht="72">
      <c r="A15" s="32" t="s">
        <v>15</v>
      </c>
      <c r="B15" s="33" t="s">
        <v>16</v>
      </c>
      <c r="C15" s="45">
        <v>165.4</v>
      </c>
      <c r="D15" s="45">
        <v>165.4</v>
      </c>
      <c r="E15" s="45">
        <v>165.4</v>
      </c>
      <c r="F15" s="25">
        <f t="shared" si="0"/>
        <v>100</v>
      </c>
    </row>
    <row r="16" spans="1:6" ht="108">
      <c r="A16" s="32" t="s">
        <v>17</v>
      </c>
      <c r="B16" s="33" t="s">
        <v>18</v>
      </c>
      <c r="C16" s="45">
        <v>2125.327</v>
      </c>
      <c r="D16" s="45">
        <v>2017.911</v>
      </c>
      <c r="E16" s="45">
        <v>1626.6123000000002</v>
      </c>
      <c r="F16" s="25">
        <f t="shared" si="0"/>
        <v>80.60872357601501</v>
      </c>
    </row>
    <row r="17" spans="1:6" ht="54">
      <c r="A17" s="32" t="s">
        <v>19</v>
      </c>
      <c r="B17" s="33" t="s">
        <v>61</v>
      </c>
      <c r="C17" s="45">
        <v>60.7554</v>
      </c>
      <c r="D17" s="45">
        <v>60.7554</v>
      </c>
      <c r="E17" s="45">
        <v>60.7096</v>
      </c>
      <c r="F17" s="25">
        <f t="shared" si="0"/>
        <v>99.92461575431977</v>
      </c>
    </row>
    <row r="18" spans="1:6" ht="51.75">
      <c r="A18" s="37" t="s">
        <v>50</v>
      </c>
      <c r="B18" s="38" t="s">
        <v>51</v>
      </c>
      <c r="C18" s="46">
        <v>11.107199999999999</v>
      </c>
      <c r="D18" s="46">
        <v>11.107199999999999</v>
      </c>
      <c r="E18" s="46">
        <v>11.107199999999999</v>
      </c>
      <c r="F18" s="36">
        <f t="shared" si="0"/>
        <v>100</v>
      </c>
    </row>
    <row r="19" spans="1:6" ht="36">
      <c r="A19" s="32" t="s">
        <v>20</v>
      </c>
      <c r="B19" s="33" t="s">
        <v>21</v>
      </c>
      <c r="C19" s="45">
        <v>11.107199999999999</v>
      </c>
      <c r="D19" s="45">
        <v>11.107199999999999</v>
      </c>
      <c r="E19" s="45">
        <v>11.107199999999999</v>
      </c>
      <c r="F19" s="25">
        <f t="shared" si="0"/>
        <v>100</v>
      </c>
    </row>
    <row r="20" spans="1:6" ht="17.25">
      <c r="A20" s="37" t="s">
        <v>22</v>
      </c>
      <c r="B20" s="38" t="s">
        <v>23</v>
      </c>
      <c r="C20" s="46">
        <f>SUM(C21:C24)</f>
        <v>53.33816</v>
      </c>
      <c r="D20" s="46">
        <f>SUM(D21:D24)</f>
        <v>53.33816</v>
      </c>
      <c r="E20" s="46">
        <f>SUM(E21:E24)</f>
        <v>53.33816</v>
      </c>
      <c r="F20" s="36">
        <f t="shared" si="0"/>
        <v>100</v>
      </c>
    </row>
    <row r="21" spans="1:6" ht="18">
      <c r="A21" s="32" t="s">
        <v>24</v>
      </c>
      <c r="B21" s="33" t="s">
        <v>25</v>
      </c>
      <c r="C21" s="45">
        <v>9.195170000000001</v>
      </c>
      <c r="D21" s="45">
        <v>9.195170000000001</v>
      </c>
      <c r="E21" s="45">
        <v>9.195170000000001</v>
      </c>
      <c r="F21" s="25">
        <f t="shared" si="0"/>
        <v>100</v>
      </c>
    </row>
    <row r="22" spans="1:6" ht="18">
      <c r="A22" s="32" t="s">
        <v>26</v>
      </c>
      <c r="B22" s="33" t="s">
        <v>27</v>
      </c>
      <c r="C22" s="45">
        <v>3.4421</v>
      </c>
      <c r="D22" s="45">
        <v>3.4421</v>
      </c>
      <c r="E22" s="45">
        <v>3.4421</v>
      </c>
      <c r="F22" s="26">
        <f t="shared" si="0"/>
        <v>100</v>
      </c>
    </row>
    <row r="23" spans="1:6" ht="54">
      <c r="A23" s="32" t="s">
        <v>28</v>
      </c>
      <c r="B23" s="33" t="s">
        <v>29</v>
      </c>
      <c r="C23" s="45">
        <v>33.0775</v>
      </c>
      <c r="D23" s="45">
        <v>33.0775</v>
      </c>
      <c r="E23" s="45">
        <v>33.0775</v>
      </c>
      <c r="F23" s="25">
        <f t="shared" si="0"/>
        <v>100</v>
      </c>
    </row>
    <row r="24" spans="1:6" ht="36">
      <c r="A24" s="32" t="s">
        <v>30</v>
      </c>
      <c r="B24" s="33" t="s">
        <v>31</v>
      </c>
      <c r="C24" s="45">
        <v>7.623389999999999</v>
      </c>
      <c r="D24" s="45">
        <v>7.623389999999999</v>
      </c>
      <c r="E24" s="45">
        <v>7.623389999999999</v>
      </c>
      <c r="F24" s="25">
        <f t="shared" si="0"/>
        <v>100</v>
      </c>
    </row>
    <row r="25" spans="1:6" ht="17.25">
      <c r="A25" s="37" t="s">
        <v>32</v>
      </c>
      <c r="B25" s="38" t="s">
        <v>33</v>
      </c>
      <c r="C25" s="46">
        <v>58.255</v>
      </c>
      <c r="D25" s="46">
        <v>58.255</v>
      </c>
      <c r="E25" s="46">
        <v>58.255</v>
      </c>
      <c r="F25" s="36">
        <f t="shared" si="0"/>
        <v>100</v>
      </c>
    </row>
    <row r="26" spans="1:6" ht="54">
      <c r="A26" s="32" t="s">
        <v>34</v>
      </c>
      <c r="B26" s="33" t="s">
        <v>35</v>
      </c>
      <c r="C26" s="45">
        <v>39.1</v>
      </c>
      <c r="D26" s="45">
        <v>39.1</v>
      </c>
      <c r="E26" s="45">
        <v>39.1</v>
      </c>
      <c r="F26" s="26">
        <f t="shared" si="0"/>
        <v>100</v>
      </c>
    </row>
    <row r="27" spans="1:6" ht="72">
      <c r="A27" s="32" t="s">
        <v>36</v>
      </c>
      <c r="B27" s="33" t="s">
        <v>62</v>
      </c>
      <c r="C27" s="45">
        <v>19.155</v>
      </c>
      <c r="D27" s="45">
        <v>19.155</v>
      </c>
      <c r="E27" s="45">
        <v>19.155</v>
      </c>
      <c r="F27" s="25">
        <f t="shared" si="0"/>
        <v>100</v>
      </c>
    </row>
    <row r="28" spans="1:6" ht="34.5">
      <c r="A28" s="37" t="s">
        <v>52</v>
      </c>
      <c r="B28" s="38" t="s">
        <v>53</v>
      </c>
      <c r="C28" s="46">
        <v>90</v>
      </c>
      <c r="D28" s="46">
        <v>90</v>
      </c>
      <c r="E28" s="46">
        <f>E29</f>
        <v>90</v>
      </c>
      <c r="F28" s="36">
        <f t="shared" si="0"/>
        <v>100</v>
      </c>
    </row>
    <row r="29" spans="1:6" ht="36">
      <c r="A29" s="32" t="s">
        <v>37</v>
      </c>
      <c r="B29" s="33" t="s">
        <v>38</v>
      </c>
      <c r="C29" s="45">
        <v>90</v>
      </c>
      <c r="D29" s="45">
        <v>90</v>
      </c>
      <c r="E29" s="45">
        <v>90</v>
      </c>
      <c r="F29" s="25">
        <f t="shared" si="0"/>
        <v>100</v>
      </c>
    </row>
    <row r="30" spans="1:6" ht="17.25">
      <c r="A30" s="37" t="s">
        <v>100</v>
      </c>
      <c r="B30" s="38" t="s">
        <v>101</v>
      </c>
      <c r="C30" s="46">
        <v>87</v>
      </c>
      <c r="D30" s="46">
        <v>87</v>
      </c>
      <c r="E30" s="46">
        <v>77.5</v>
      </c>
      <c r="F30" s="36">
        <f t="shared" si="0"/>
        <v>89.08045977011494</v>
      </c>
    </row>
    <row r="31" spans="1:6" ht="18">
      <c r="A31" s="32" t="s">
        <v>102</v>
      </c>
      <c r="B31" s="33" t="s">
        <v>103</v>
      </c>
      <c r="C31" s="45">
        <v>87</v>
      </c>
      <c r="D31" s="45">
        <v>87</v>
      </c>
      <c r="E31" s="45">
        <v>77.5</v>
      </c>
      <c r="F31" s="25">
        <f t="shared" si="0"/>
        <v>89.08045977011494</v>
      </c>
    </row>
    <row r="32" spans="1:6" ht="34.5">
      <c r="A32" s="37" t="s">
        <v>54</v>
      </c>
      <c r="B32" s="38" t="s">
        <v>55</v>
      </c>
      <c r="C32" s="46">
        <f>C33</f>
        <v>73.1</v>
      </c>
      <c r="D32" s="46">
        <f>D33</f>
        <v>73.1</v>
      </c>
      <c r="E32" s="46">
        <f>E33</f>
        <v>72.2</v>
      </c>
      <c r="F32" s="36">
        <f t="shared" si="0"/>
        <v>98.7688098495212</v>
      </c>
    </row>
    <row r="33" spans="1:6" ht="18">
      <c r="A33" s="32" t="s">
        <v>39</v>
      </c>
      <c r="B33" s="33" t="s">
        <v>40</v>
      </c>
      <c r="C33" s="45">
        <v>73.1</v>
      </c>
      <c r="D33" s="45">
        <v>73.1</v>
      </c>
      <c r="E33" s="45">
        <v>72.2</v>
      </c>
      <c r="F33" s="25">
        <f t="shared" si="0"/>
        <v>98.7688098495212</v>
      </c>
    </row>
    <row r="34" spans="1:6" ht="17.25">
      <c r="A34" s="39" t="s">
        <v>41</v>
      </c>
      <c r="B34" s="40" t="s">
        <v>42</v>
      </c>
      <c r="C34" s="44">
        <f>C35</f>
        <v>6846.32392</v>
      </c>
      <c r="D34" s="44">
        <f>D35</f>
        <v>6846.32392</v>
      </c>
      <c r="E34" s="44">
        <f>E35</f>
        <v>6846.32392</v>
      </c>
      <c r="F34" s="41">
        <f t="shared" si="0"/>
        <v>100</v>
      </c>
    </row>
    <row r="35" spans="1:6" ht="18">
      <c r="A35" s="17" t="s">
        <v>43</v>
      </c>
      <c r="B35" s="18" t="s">
        <v>44</v>
      </c>
      <c r="C35" s="45">
        <v>6846.32392</v>
      </c>
      <c r="D35" s="45">
        <v>6846.32392</v>
      </c>
      <c r="E35" s="45">
        <v>6846.32392</v>
      </c>
      <c r="F35" s="27">
        <f t="shared" si="0"/>
        <v>100</v>
      </c>
    </row>
    <row r="36" spans="1:23" s="7" customFormat="1" ht="27" customHeight="1">
      <c r="A36" s="42"/>
      <c r="B36" s="43" t="s">
        <v>45</v>
      </c>
      <c r="C36" s="36">
        <f>C34+C32+C28+C25+C20+C18+C13+C10+C8+C5+C30</f>
        <v>13653.5697</v>
      </c>
      <c r="D36" s="36">
        <f>D34+D32+D28+D25+D20+D18+D13+D10+D8+D5+D30</f>
        <v>13546.1537</v>
      </c>
      <c r="E36" s="36">
        <f>E34+E32+E28+E25+E20+E18+E13+E10+E8+E5+E30</f>
        <v>12901.227659999999</v>
      </c>
      <c r="F36" s="41">
        <f t="shared" si="0"/>
        <v>95.23904678565694</v>
      </c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9" spans="3:5" ht="18">
      <c r="C39" s="15"/>
      <c r="D39" s="15"/>
      <c r="E39" s="15"/>
    </row>
  </sheetData>
  <sheetProtection/>
  <mergeCells count="2">
    <mergeCell ref="A1:F1"/>
    <mergeCell ref="A2:F2"/>
  </mergeCells>
  <conditionalFormatting sqref="D32:E32 C5:E5 D20:E20 C8:C13 C18:C20 C25:C33 C15:E15 D13:E13">
    <cfRule type="expression" priority="18" dxfId="20" stopIfTrue="1">
      <formula>IV5=1</formula>
    </cfRule>
  </conditionalFormatting>
  <conditionalFormatting sqref="D8:D12 D18:D19 D33 D25:D31">
    <cfRule type="expression" priority="19" dxfId="20" stopIfTrue="1">
      <formula>IV8=1</formula>
    </cfRule>
  </conditionalFormatting>
  <conditionalFormatting sqref="E8:E12 E18:E19 E33 E25:E31">
    <cfRule type="expression" priority="20" dxfId="20" stopIfTrue="1">
      <formula>IV8=1</formula>
    </cfRule>
  </conditionalFormatting>
  <conditionalFormatting sqref="C6:C7">
    <cfRule type="expression" priority="15" dxfId="20" stopIfTrue="1">
      <formula>IV6=1</formula>
    </cfRule>
  </conditionalFormatting>
  <conditionalFormatting sqref="D6:D7">
    <cfRule type="expression" priority="16" dxfId="20" stopIfTrue="1">
      <formula>IV6=1</formula>
    </cfRule>
  </conditionalFormatting>
  <conditionalFormatting sqref="E6:E7">
    <cfRule type="expression" priority="17" dxfId="20" stopIfTrue="1">
      <formula>IV6=1</formula>
    </cfRule>
  </conditionalFormatting>
  <conditionalFormatting sqref="C16:C17">
    <cfRule type="expression" priority="12" dxfId="20" stopIfTrue="1">
      <formula>IV16=1</formula>
    </cfRule>
  </conditionalFormatting>
  <conditionalFormatting sqref="D16:D17">
    <cfRule type="expression" priority="13" dxfId="20" stopIfTrue="1">
      <formula>IV16=1</formula>
    </cfRule>
  </conditionalFormatting>
  <conditionalFormatting sqref="E16:E17">
    <cfRule type="expression" priority="14" dxfId="20" stopIfTrue="1">
      <formula>IV16=1</formula>
    </cfRule>
  </conditionalFormatting>
  <conditionalFormatting sqref="C21:C24">
    <cfRule type="expression" priority="9" dxfId="20" stopIfTrue="1">
      <formula>IV21=1</formula>
    </cfRule>
  </conditionalFormatting>
  <conditionalFormatting sqref="D21:D24">
    <cfRule type="expression" priority="10" dxfId="20" stopIfTrue="1">
      <formula>IV21=1</formula>
    </cfRule>
  </conditionalFormatting>
  <conditionalFormatting sqref="E21:E24">
    <cfRule type="expression" priority="11" dxfId="20" stopIfTrue="1">
      <formula>IV21=1</formula>
    </cfRule>
  </conditionalFormatting>
  <conditionalFormatting sqref="C35">
    <cfRule type="expression" priority="6" dxfId="20" stopIfTrue="1">
      <formula>IV35=1</formula>
    </cfRule>
  </conditionalFormatting>
  <conditionalFormatting sqref="D35">
    <cfRule type="expression" priority="7" dxfId="20" stopIfTrue="1">
      <formula>IV35=1</formula>
    </cfRule>
  </conditionalFormatting>
  <conditionalFormatting sqref="E35">
    <cfRule type="expression" priority="8" dxfId="20" stopIfTrue="1">
      <formula>IV35=1</formula>
    </cfRule>
  </conditionalFormatting>
  <conditionalFormatting sqref="A14">
    <cfRule type="expression" priority="1" dxfId="20" stopIfTrue="1">
      <formula>IV14=1</formula>
    </cfRule>
  </conditionalFormatting>
  <conditionalFormatting sqref="B14">
    <cfRule type="expression" priority="2" dxfId="20" stopIfTrue="1">
      <formula>IV14=1</formula>
    </cfRule>
  </conditionalFormatting>
  <conditionalFormatting sqref="C14">
    <cfRule type="expression" priority="3" dxfId="20" stopIfTrue="1">
      <formula>IV14=1</formula>
    </cfRule>
  </conditionalFormatting>
  <conditionalFormatting sqref="D14">
    <cfRule type="expression" priority="4" dxfId="20" stopIfTrue="1">
      <formula>IV14=1</formula>
    </cfRule>
  </conditionalFormatting>
  <conditionalFormatting sqref="E14">
    <cfRule type="expression" priority="5" dxfId="20" stopIfTrue="1">
      <formula>IV14=1</formula>
    </cfRule>
  </conditionalFormatting>
  <printOptions/>
  <pageMargins left="0.31496062992125984" right="0.31496062992125984" top="0.3937007874015748" bottom="0.3937007874015748" header="0" footer="0"/>
  <pageSetup fitToWidth="0" fitToHeight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Nina</cp:lastModifiedBy>
  <cp:lastPrinted>2021-12-01T10:00:08Z</cp:lastPrinted>
  <dcterms:created xsi:type="dcterms:W3CDTF">2020-07-02T05:19:35Z</dcterms:created>
  <dcterms:modified xsi:type="dcterms:W3CDTF">2021-12-02T07:06:46Z</dcterms:modified>
  <cp:category/>
  <cp:version/>
  <cp:contentType/>
  <cp:contentStatus/>
</cp:coreProperties>
</file>